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app2\Lishka\legal dep\בניה ירוקה\תקן הבניה הירוקה\סעיפי חדשנות 5281\"/>
    </mc:Choice>
  </mc:AlternateContent>
  <xr:revisionPtr revIDLastSave="0" documentId="13_ncr:1_{CA7CD1BB-2712-4564-9D3F-5663A5A46A03}" xr6:coauthVersionLast="47" xr6:coauthVersionMax="47" xr10:uidLastSave="{00000000-0000-0000-0000-000000000000}"/>
  <bookViews>
    <workbookView xWindow="-108" yWindow="-108" windowWidth="23256" windowHeight="12576" tabRatio="561" xr2:uid="{00000000-000D-0000-FFFF-FFFF00000000}"/>
  </bookViews>
  <sheets>
    <sheet name="תכולת חומר ממוחזר" sheetId="2" r:id="rId1"/>
  </sheets>
  <definedNames>
    <definedName name="_xlnm.Print_Area" localSheetId="0">'תכולת חומר ממוחזר'!$B$12:$I$70</definedName>
    <definedName name="חומרי_גמר">#REF!</definedName>
    <definedName name="חומרי_שלד">#REF!</definedName>
    <definedName name="חומרים_למערכות">#REF!</definedName>
    <definedName name="חומרים_לפיתוח">#REF!</definedName>
    <definedName name="חומרים_מערכות">#REF!</definedName>
    <definedName name="חומרים_פיתוח">#REF!</definedName>
    <definedName name="קטגוריות_חומרי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H47" i="2" s="1"/>
  <c r="F48" i="2"/>
  <c r="H48" i="2" s="1"/>
  <c r="F49" i="2"/>
  <c r="F50" i="2"/>
  <c r="F51" i="2"/>
  <c r="F52" i="2"/>
  <c r="F53" i="2"/>
  <c r="F54" i="2"/>
  <c r="F55" i="2"/>
  <c r="F56" i="2"/>
  <c r="F57" i="2"/>
  <c r="F58" i="2"/>
  <c r="F59" i="2"/>
  <c r="F60" i="2"/>
  <c r="H60" i="2" s="1"/>
  <c r="I60" i="2" s="1"/>
  <c r="F61" i="2"/>
  <c r="H61" i="2" s="1"/>
  <c r="I61" i="2" s="1"/>
  <c r="F62" i="2"/>
  <c r="H62" i="2" s="1"/>
  <c r="I62" i="2" s="1"/>
  <c r="F63" i="2"/>
  <c r="H63" i="2" s="1"/>
  <c r="I63" i="2" s="1"/>
  <c r="F64" i="2"/>
  <c r="H64" i="2" s="1"/>
  <c r="I64" i="2" s="1"/>
  <c r="F65" i="2"/>
  <c r="H65" i="2" s="1"/>
  <c r="I65" i="2" s="1"/>
  <c r="F66" i="2"/>
  <c r="H66" i="2" s="1"/>
  <c r="I66" i="2" s="1"/>
  <c r="F45" i="2"/>
  <c r="H45" i="2" s="1"/>
  <c r="F46" i="2"/>
  <c r="H46" i="2" s="1"/>
  <c r="F44" i="2"/>
  <c r="H44" i="2" s="1"/>
  <c r="F39" i="2"/>
  <c r="H39" i="2" s="1"/>
  <c r="F40" i="2"/>
  <c r="H40" i="2" s="1"/>
  <c r="F41" i="2"/>
  <c r="H41" i="2" s="1"/>
  <c r="I41" i="2" s="1"/>
  <c r="F42" i="2"/>
  <c r="F43" i="2"/>
  <c r="F68" i="2"/>
  <c r="H68" i="2" s="1"/>
  <c r="F69" i="2"/>
  <c r="H69" i="2" s="1"/>
  <c r="I48" i="2" l="1"/>
  <c r="I47" i="2"/>
  <c r="I46" i="2"/>
  <c r="I45" i="2"/>
  <c r="I44" i="2"/>
  <c r="H43" i="2"/>
  <c r="I43" i="2" s="1"/>
  <c r="I40" i="2"/>
  <c r="H42" i="2"/>
  <c r="I42" i="2" s="1"/>
  <c r="I39" i="2"/>
  <c r="I69" i="2"/>
  <c r="I68" i="2"/>
  <c r="F67" i="2" l="1"/>
  <c r="H67" i="2" s="1"/>
  <c r="H59" i="2"/>
  <c r="I59" i="2" s="1"/>
  <c r="H58" i="2"/>
  <c r="H56" i="2"/>
  <c r="I56" i="2" s="1"/>
  <c r="H55" i="2"/>
  <c r="I55" i="2" s="1"/>
  <c r="H54" i="2"/>
  <c r="H52" i="2"/>
  <c r="I52" i="2" s="1"/>
  <c r="H51" i="2"/>
  <c r="I51" i="2" s="1"/>
  <c r="H50" i="2"/>
  <c r="F38" i="2"/>
  <c r="H38" i="2" s="1"/>
  <c r="I38" i="2" s="1"/>
  <c r="F37" i="2"/>
  <c r="H37" i="2" s="1"/>
  <c r="I37" i="2" s="1"/>
  <c r="F36" i="2"/>
  <c r="H36" i="2" s="1"/>
  <c r="F35" i="2"/>
  <c r="F13" i="2"/>
  <c r="H13" i="2" s="1"/>
  <c r="F14" i="2"/>
  <c r="H14" i="2" s="1"/>
  <c r="F15" i="2"/>
  <c r="H15" i="2" s="1"/>
  <c r="F16" i="2"/>
  <c r="F17" i="2"/>
  <c r="F18" i="2"/>
  <c r="H18" i="2" s="1"/>
  <c r="I18" i="2" s="1"/>
  <c r="F19" i="2"/>
  <c r="H19" i="2" s="1"/>
  <c r="I19" i="2" s="1"/>
  <c r="F20" i="2"/>
  <c r="F21" i="2"/>
  <c r="F22" i="2"/>
  <c r="H22" i="2" s="1"/>
  <c r="I22" i="2" s="1"/>
  <c r="F23" i="2"/>
  <c r="H23" i="2" s="1"/>
  <c r="I23" i="2" s="1"/>
  <c r="F24" i="2"/>
  <c r="F25" i="2"/>
  <c r="F26" i="2"/>
  <c r="H26" i="2" s="1"/>
  <c r="I26" i="2" s="1"/>
  <c r="F27" i="2"/>
  <c r="F28" i="2"/>
  <c r="F29" i="2"/>
  <c r="F30" i="2"/>
  <c r="H30" i="2" s="1"/>
  <c r="F31" i="2"/>
  <c r="H31" i="2" s="1"/>
  <c r="F32" i="2"/>
  <c r="H32" i="2" s="1"/>
  <c r="F33" i="2"/>
  <c r="H33" i="2" s="1"/>
  <c r="F34" i="2"/>
  <c r="H34" i="2" s="1"/>
  <c r="I67" i="2" l="1"/>
  <c r="H35" i="2"/>
  <c r="I35" i="2" s="1"/>
  <c r="I36" i="2"/>
  <c r="H49" i="2"/>
  <c r="I49" i="2" s="1"/>
  <c r="I50" i="2"/>
  <c r="H53" i="2"/>
  <c r="I53" i="2" s="1"/>
  <c r="I54" i="2"/>
  <c r="H57" i="2"/>
  <c r="I57" i="2" s="1"/>
  <c r="I58" i="2"/>
  <c r="H17" i="2"/>
  <c r="I17" i="2" s="1"/>
  <c r="H21" i="2"/>
  <c r="I21" i="2" s="1"/>
  <c r="H25" i="2"/>
  <c r="I25" i="2" s="1"/>
  <c r="H16" i="2"/>
  <c r="I16" i="2" s="1"/>
  <c r="H20" i="2"/>
  <c r="I20" i="2" s="1"/>
  <c r="H24" i="2"/>
  <c r="I24" i="2" s="1"/>
  <c r="H28" i="2"/>
  <c r="I28" i="2" s="1"/>
  <c r="H27" i="2"/>
  <c r="I27" i="2" s="1"/>
  <c r="H29" i="2"/>
  <c r="I29" i="2" s="1"/>
  <c r="I31" i="2"/>
  <c r="I30" i="2"/>
  <c r="I34" i="2"/>
  <c r="I33" i="2"/>
  <c r="I32" i="2"/>
  <c r="I15" i="2"/>
  <c r="I14" i="2"/>
  <c r="I13" i="2"/>
  <c r="I70" i="2" l="1"/>
</calcChain>
</file>

<file path=xl/sharedStrings.xml><?xml version="1.0" encoding="utf-8"?>
<sst xmlns="http://schemas.openxmlformats.org/spreadsheetml/2006/main" count="261" uniqueCount="94">
  <si>
    <t>מנגנון הסמכה</t>
  </si>
  <si>
    <t>כן</t>
  </si>
  <si>
    <t>לא</t>
  </si>
  <si>
    <t>תו סביבתי טיפוס I או III</t>
  </si>
  <si>
    <t>שם יצרן</t>
  </si>
  <si>
    <t xml:space="preserve">שם מוצר </t>
  </si>
  <si>
    <t xml:space="preserve">חומר עיקרי (כן/ לא) </t>
  </si>
  <si>
    <t>תיווי סביביתי טיפוס II (הצהרה עצמית)</t>
  </si>
  <si>
    <t>תוספת ערך</t>
  </si>
  <si>
    <t xml:space="preserve">ערך כמותי משוקלל למוצר </t>
  </si>
  <si>
    <t>אין למלא נתונים בעמודות F, D ו-G.</t>
  </si>
  <si>
    <t>בעמודה A "שם יצרן" יש להקליד ידנית את שם היצרן.</t>
  </si>
  <si>
    <t>בעמודה B "שם מוצר" יש להקליד ידנית את שם המוצר.</t>
  </si>
  <si>
    <t xml:space="preserve">מחשבון תכולת חומר גלם וייצור מקומי  </t>
  </si>
  <si>
    <t>שיעור תכולת חומר גלם מקומי במוצר (%)</t>
  </si>
  <si>
    <t xml:space="preserve">בעמודה C "שיעור תכולת חומר גלם מקומי במצר" יש להקליד ידנית את שיעור תכולת החומר הממוחזר. </t>
  </si>
  <si>
    <t>מס"ד</t>
  </si>
  <si>
    <t xml:space="preserve">הנחיות למילוי המחשבון:  </t>
  </si>
  <si>
    <t xml:space="preserve">יש למלא נתונים ידנית בעמודות B, A ו-C ובעמודה E מתוך רשימה נגללת. </t>
  </si>
  <si>
    <t xml:space="preserve">מוצרים עם שיעור תכולה ממוחזרת גבוה יותר יקבלו ערך כמותי גבוה יותר לפי המדרג הזה:
- אם שיעור תכולת חומר הגלם המקומי קטן מ-35% - יהיה הערך הכמותי "0".
- 35% לפחות - לא יקבל תוספת, ייחשב שווה ערך לחומר אחד.  
- 50% לפחות - ייחשב שווה ערך ל-1.25 חומרים. 
- 65% לפחות - ייחשב שווה ערך ל-1.5 חומרים.  
   </t>
  </si>
  <si>
    <t xml:space="preserve">בעמודה E "חומר עיקרי" יש לבחור מתוך רשימה נגללת אם המוצר הוא חומר עיקרי או לא, לפי הגדרתו בפרק 4 בת"י 5281. אם לא תיבחר אחת האפשרויות יהיה הניקוד "0". </t>
  </si>
  <si>
    <t>A</t>
  </si>
  <si>
    <t>B</t>
  </si>
  <si>
    <t>C</t>
  </si>
  <si>
    <t>D</t>
  </si>
  <si>
    <t>E</t>
  </si>
  <si>
    <t>F</t>
  </si>
  <si>
    <t>G</t>
  </si>
  <si>
    <t>כמות חומרים/מוצרים משוקללת</t>
  </si>
  <si>
    <t xml:space="preserve">בעמודה G שורת "כמות חומרים/מוצרים משוקללת" (למטה) תעוגל למספר השלם הקרוב ביותר.     </t>
  </si>
  <si>
    <t>טיח גבס תפזורת</t>
  </si>
  <si>
    <t>הרבצה צמנטית 982 TAMPLAST</t>
  </si>
  <si>
    <t>טיח צמנטי דוחה מים 914 TAMPLAST</t>
  </si>
  <si>
    <t>טמבור</t>
  </si>
  <si>
    <t>החלקת בטון מתועש 606 TAMCRETE</t>
  </si>
  <si>
    <t>צלוטיט חיצוני 540 לבן TAMFILL</t>
  </si>
  <si>
    <t>שליכט בגר פנים 587 TAMFILL</t>
  </si>
  <si>
    <t>דבק לאריחים 851 C1TES1 TAMBOND</t>
  </si>
  <si>
    <t>טיח מיישר לסביבה ימית ותשתית TAMPLAST938 &gt;65%</t>
  </si>
  <si>
    <t>דבק לאריחים 808 C2TE TAMBOND &gt;50%</t>
  </si>
  <si>
    <t>&lt;65%</t>
  </si>
  <si>
    <t xml:space="preserve">טיח גבס 900 TAMPLAST </t>
  </si>
  <si>
    <t xml:space="preserve">טיח גבס לממ"ד 911 TAMPLAST </t>
  </si>
  <si>
    <t xml:space="preserve">טיח צמנטי דוחה מים 914 TAMPLAST </t>
  </si>
  <si>
    <t xml:space="preserve">טיח פולימרי רב תכליתי 980 TAMPLAST </t>
  </si>
  <si>
    <t xml:space="preserve">טיח צמנטי רב תכליתי 984 TAMPLAST </t>
  </si>
  <si>
    <t xml:space="preserve">צלוטיט חיצוני 540 אפור TAMFILL </t>
  </si>
  <si>
    <t>צלוטיט 566 25 ק"ג TAMFILL</t>
  </si>
  <si>
    <t xml:space="preserve">שליכט בגר פנים/ חוץ 588 TAMFILL </t>
  </si>
  <si>
    <t xml:space="preserve">שפכטל חיצוני פיין 550 25 ק"ג TAMFILL </t>
  </si>
  <si>
    <t xml:space="preserve">דבק לאריחים 855 TAMBOND </t>
  </si>
  <si>
    <t xml:space="preserve">דבק לאריחים 800 C1TE TAMBOND </t>
  </si>
  <si>
    <t xml:space="preserve">טיט פרימיום לריצוף 673 MC2 אפור </t>
  </si>
  <si>
    <t>טיט פרימיום לריצוף לבן 673 MC2 TAMCRETE</t>
  </si>
  <si>
    <t xml:space="preserve">טיט לריצוף 672 MC1 לבן TAMCRETE </t>
  </si>
  <si>
    <t xml:space="preserve">טיט לריצוף 672 MC1 אפור TAMCRETE </t>
  </si>
  <si>
    <t xml:space="preserve">איטום אלסטי ח ד-רכיבי 700 TAMSEAL לבן </t>
  </si>
  <si>
    <t>איטום אלסטי ח ד-רכיבי 700 TAMSEAL אפור</t>
  </si>
  <si>
    <t>איטום אלסטי דו רכיבי 702 - אפור TAMSEAL %</t>
  </si>
  <si>
    <t xml:space="preserve">איטום אלסטי דו רכיבי 702 - לבן TAMSEAL </t>
  </si>
  <si>
    <t xml:space="preserve">תיקון אלמנטי בטון 605 TAMCRETE </t>
  </si>
  <si>
    <t xml:space="preserve">דבק לאריחים 831 C2TES1 TAMBOND </t>
  </si>
  <si>
    <t xml:space="preserve">דבק לאריחים 866 C2TES1 TAMBOND </t>
  </si>
  <si>
    <t xml:space="preserve">דבק לאריחים 834 C2TES1 TAMBOND </t>
  </si>
  <si>
    <t xml:space="preserve">דבק לאריחים 861 C2TES2 TAMBOND </t>
  </si>
  <si>
    <t xml:space="preserve">דבק לבלוק צמנט 868 C2TE TAMBOND </t>
  </si>
  <si>
    <t xml:space="preserve">דבק מהיר לאריחים 854 C2TFS1 TAMBOND </t>
  </si>
  <si>
    <t xml:space="preserve">שיקום והחלקת בטון 604 TAMCRETE </t>
  </si>
  <si>
    <t>איטום ח ד-רכיבי 790 TAMSEAL אפור</t>
  </si>
  <si>
    <t xml:space="preserve">איטום ח ד-רכיבי 790 TAMSEAL לבן </t>
  </si>
  <si>
    <t>&gt;50%</t>
  </si>
  <si>
    <t>&gt;35%</t>
  </si>
  <si>
    <t>לוחות גבס לבן</t>
  </si>
  <si>
    <t>לוחות גבס ורוד</t>
  </si>
  <si>
    <t>לוחות גבס ירוק</t>
  </si>
  <si>
    <t>SUPERBOARD לוחות גבס</t>
  </si>
  <si>
    <t>SUPERFIRE לוחות גבס</t>
  </si>
  <si>
    <t>FIREDEFENDER לוחות גבס</t>
  </si>
  <si>
    <t>לוחות גבס אקוסטי -
הלוח השקט</t>
  </si>
  <si>
    <t>בלוק גבס לבן</t>
  </si>
  <si>
    <t>בלוק גבס ירוק</t>
  </si>
  <si>
    <t>מג'יק בונד &gt;65%</t>
  </si>
  <si>
    <t>סופרקריל אקו &gt;35%</t>
  </si>
  <si>
    <t>סופרקריל 2000 &gt;35%</t>
  </si>
  <si>
    <t>סופרקריל &gt;35%</t>
  </si>
  <si>
    <t>גמר סיד &gt;35%</t>
  </si>
  <si>
    <t>אקרינול &gt;35%</t>
  </si>
  <si>
    <t>מג'יק בונד</t>
  </si>
  <si>
    <t>סופרקריל אקו</t>
  </si>
  <si>
    <t>סופרקריל</t>
  </si>
  <si>
    <t>גמר סיד</t>
  </si>
  <si>
    <t>אקרינול</t>
  </si>
  <si>
    <t>סופרקריל 2000</t>
  </si>
  <si>
    <t>&lt;65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</si>
</sst>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 tint="-0.249977111117893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  <scheme val="minor"/>
    </font>
    <font>
      <b/>
      <sz val="8"/>
      <color theme="0" tint="-0.249977111117893"/>
      <name val="Arial"/>
      <family val="2"/>
      <scheme val="minor"/>
    </font>
    <font>
      <sz val="8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/>
    <xf numFmtId="165" fontId="0" fillId="0" borderId="0" xfId="0" applyNumberFormat="1"/>
    <xf numFmtId="0" fontId="0" fillId="4" borderId="0" xfId="0" applyFill="1"/>
    <xf numFmtId="0" fontId="0" fillId="4" borderId="3" xfId="0" applyFill="1" applyBorder="1"/>
    <xf numFmtId="0" fontId="0" fillId="4" borderId="3" xfId="0" applyFill="1" applyBorder="1" applyAlignment="1">
      <alignment wrapText="1"/>
    </xf>
    <xf numFmtId="0" fontId="0" fillId="4" borderId="4" xfId="0" applyFill="1" applyBorder="1"/>
    <xf numFmtId="0" fontId="4" fillId="4" borderId="5" xfId="0" applyFont="1" applyFill="1" applyBorder="1"/>
    <xf numFmtId="0" fontId="0" fillId="4" borderId="6" xfId="0" applyFill="1" applyBorder="1"/>
    <xf numFmtId="164" fontId="2" fillId="3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2" borderId="1" xfId="0" applyFont="1" applyFill="1" applyBorder="1"/>
    <xf numFmtId="0" fontId="6" fillId="3" borderId="1" xfId="0" applyFont="1" applyFill="1" applyBorder="1"/>
    <xf numFmtId="0" fontId="5" fillId="4" borderId="3" xfId="0" applyFont="1" applyFill="1" applyBorder="1"/>
    <xf numFmtId="0" fontId="7" fillId="0" borderId="0" xfId="0" applyFont="1"/>
    <xf numFmtId="0" fontId="4" fillId="4" borderId="5" xfId="0" applyFont="1" applyFill="1" applyBorder="1" applyAlignment="1">
      <alignment horizontal="right" vertical="top" wrapText="1" readingOrder="2"/>
    </xf>
    <xf numFmtId="0" fontId="5" fillId="4" borderId="0" xfId="0" applyFont="1" applyFill="1"/>
    <xf numFmtId="0" fontId="0" fillId="4" borderId="0" xfId="0" applyFill="1" applyAlignment="1">
      <alignment wrapText="1"/>
    </xf>
    <xf numFmtId="0" fontId="1" fillId="4" borderId="0" xfId="0" applyFont="1" applyFill="1" applyAlignment="1">
      <alignment horizontal="right" vertical="top"/>
    </xf>
    <xf numFmtId="0" fontId="8" fillId="3" borderId="0" xfId="0" applyFont="1" applyFill="1" applyAlignment="1">
      <alignment horizontal="right" vertical="top"/>
    </xf>
    <xf numFmtId="164" fontId="5" fillId="2" borderId="1" xfId="0" applyNumberFormat="1" applyFont="1" applyFill="1" applyBorder="1"/>
    <xf numFmtId="0" fontId="9" fillId="4" borderId="2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8" fillId="3" borderId="6" xfId="0" applyFont="1" applyFill="1" applyBorder="1" applyAlignment="1">
      <alignment horizontal="right" vertical="top"/>
    </xf>
    <xf numFmtId="0" fontId="9" fillId="4" borderId="3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right" vertical="top" wrapText="1" readingOrder="2"/>
    </xf>
    <xf numFmtId="1" fontId="2" fillId="3" borderId="1" xfId="0" applyNumberFormat="1" applyFont="1" applyFill="1" applyBorder="1"/>
    <xf numFmtId="0" fontId="10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49" fontId="12" fillId="5" borderId="7" xfId="0" applyNumberFormat="1" applyFont="1" applyFill="1" applyBorder="1" applyAlignment="1">
      <alignment horizontal="right"/>
    </xf>
    <xf numFmtId="49" fontId="12" fillId="5" borderId="9" xfId="0" applyNumberFormat="1" applyFont="1" applyFill="1" applyBorder="1" applyAlignment="1">
      <alignment horizontal="right"/>
    </xf>
    <xf numFmtId="9" fontId="12" fillId="6" borderId="8" xfId="1" applyFont="1" applyFill="1" applyBorder="1" applyAlignment="1">
      <alignment horizontal="center" vertical="center"/>
    </xf>
    <xf numFmtId="9" fontId="12" fillId="6" borderId="7" xfId="0" applyNumberFormat="1" applyFont="1" applyFill="1" applyBorder="1" applyAlignment="1">
      <alignment horizontal="center" vertical="center"/>
    </xf>
    <xf numFmtId="9" fontId="12" fillId="7" borderId="7" xfId="0" applyNumberFormat="1" applyFont="1" applyFill="1" applyBorder="1" applyAlignment="1">
      <alignment horizontal="center" vertical="center"/>
    </xf>
    <xf numFmtId="9" fontId="12" fillId="8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358589</xdr:colOff>
      <xdr:row>71</xdr:row>
      <xdr:rowOff>174463</xdr:rowOff>
    </xdr:from>
    <xdr:to>
      <xdr:col>6</xdr:col>
      <xdr:colOff>263787</xdr:colOff>
      <xdr:row>97</xdr:row>
      <xdr:rowOff>170072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EE147-202C-D8D3-BB45-1F00E083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7116966" y="15217239"/>
          <a:ext cx="6521151" cy="3402198"/>
        </a:xfrm>
        <a:prstGeom prst="rect">
          <a:avLst/>
        </a:prstGeom>
      </xdr:spPr>
    </xdr:pic>
    <xdr:clientData/>
  </xdr:twoCellAnchor>
  <xdr:twoCellAnchor editAs="oneCell">
    <xdr:from>
      <xdr:col>6</xdr:col>
      <xdr:colOff>475129</xdr:colOff>
      <xdr:row>71</xdr:row>
      <xdr:rowOff>31784</xdr:rowOff>
    </xdr:from>
    <xdr:to>
      <xdr:col>14</xdr:col>
      <xdr:colOff>165282</xdr:colOff>
      <xdr:row>82</xdr:row>
      <xdr:rowOff>91314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1B9D4D-321C-B98C-6698-AE8E42ED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9756836" y="15074560"/>
          <a:ext cx="7148788" cy="20317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" displayName="טבלה1" ref="B84:B87" totalsRowShown="0">
  <autoFilter ref="B84:B87" xr:uid="{00000000-0009-0000-0100-000001000000}"/>
  <tableColumns count="1">
    <tableColumn id="1" xr3:uid="{00000000-0010-0000-0000-000001000000}" name="מנגנון הסמכה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rightToLeft="1" tabSelected="1" topLeftCell="A52" zoomScale="85" zoomScaleNormal="85" workbookViewId="0">
      <selection activeCell="J91" sqref="J91"/>
    </sheetView>
  </sheetViews>
  <sheetFormatPr defaultRowHeight="14.25" x14ac:dyDescent="0.2"/>
  <cols>
    <col min="1" max="1" width="4.25" customWidth="1"/>
    <col min="2" max="2" width="11.5" customWidth="1"/>
    <col min="3" max="3" width="49.625" customWidth="1"/>
    <col min="4" max="4" width="21" customWidth="1"/>
    <col min="5" max="5" width="16.25" hidden="1" customWidth="1"/>
    <col min="6" max="6" width="4.625" style="17" customWidth="1"/>
    <col min="7" max="7" width="17.75" style="1" customWidth="1"/>
    <col min="8" max="8" width="4.625" style="17" customWidth="1"/>
    <col min="9" max="9" width="12.5" customWidth="1"/>
    <col min="10" max="10" width="26.75" bestFit="1" customWidth="1"/>
  </cols>
  <sheetData>
    <row r="1" spans="1:14" s="8" customFormat="1" ht="23.65" customHeight="1" thickBot="1" x14ac:dyDescent="0.25">
      <c r="A1" s="26"/>
      <c r="B1" s="26" t="s">
        <v>13</v>
      </c>
      <c r="C1" s="26"/>
      <c r="D1" s="26"/>
      <c r="E1" s="26"/>
      <c r="F1" s="26"/>
      <c r="G1" s="26"/>
      <c r="H1" s="26"/>
      <c r="I1" s="31"/>
      <c r="J1" s="25"/>
      <c r="K1" s="25"/>
      <c r="L1" s="25"/>
      <c r="M1" s="25"/>
      <c r="N1" s="25"/>
    </row>
    <row r="2" spans="1:14" ht="15" x14ac:dyDescent="0.25">
      <c r="A2" s="28"/>
      <c r="B2" s="32" t="s">
        <v>17</v>
      </c>
      <c r="C2" s="9"/>
      <c r="D2" s="9"/>
      <c r="E2" s="9"/>
      <c r="F2" s="20"/>
      <c r="G2" s="10"/>
      <c r="H2" s="20"/>
      <c r="I2" s="11"/>
    </row>
    <row r="3" spans="1:14" ht="23.1" customHeight="1" x14ac:dyDescent="0.25">
      <c r="A3" s="12"/>
      <c r="B3" s="33" t="s">
        <v>18</v>
      </c>
      <c r="C3" s="8"/>
      <c r="D3" s="8"/>
      <c r="E3" s="8"/>
      <c r="F3" s="23"/>
      <c r="G3" s="24"/>
      <c r="H3" s="23"/>
      <c r="I3" s="13"/>
    </row>
    <row r="4" spans="1:14" ht="20.65" customHeight="1" x14ac:dyDescent="0.25">
      <c r="A4" s="12"/>
      <c r="B4" s="33" t="s">
        <v>10</v>
      </c>
      <c r="C4" s="8"/>
      <c r="D4" s="8"/>
      <c r="E4" s="8"/>
      <c r="F4" s="23"/>
      <c r="G4" s="24"/>
      <c r="H4" s="23"/>
      <c r="I4" s="13"/>
    </row>
    <row r="5" spans="1:14" ht="20.100000000000001" customHeight="1" x14ac:dyDescent="0.25">
      <c r="A5" s="12"/>
      <c r="B5" s="33" t="s">
        <v>11</v>
      </c>
      <c r="C5" s="8"/>
      <c r="D5" s="8"/>
      <c r="E5" s="8"/>
      <c r="F5" s="23"/>
      <c r="G5" s="24"/>
      <c r="H5" s="23"/>
      <c r="I5" s="13"/>
    </row>
    <row r="6" spans="1:14" ht="20.100000000000001" customHeight="1" x14ac:dyDescent="0.25">
      <c r="A6" s="12"/>
      <c r="B6" s="33" t="s">
        <v>12</v>
      </c>
      <c r="C6" s="8"/>
      <c r="D6" s="8"/>
      <c r="E6" s="8"/>
      <c r="F6" s="23"/>
      <c r="G6" s="24"/>
      <c r="H6" s="23"/>
      <c r="I6" s="13"/>
    </row>
    <row r="7" spans="1:14" ht="19.899999999999999" customHeight="1" x14ac:dyDescent="0.25">
      <c r="A7" s="12"/>
      <c r="B7" s="33" t="s">
        <v>15</v>
      </c>
      <c r="C7" s="8"/>
      <c r="D7" s="8"/>
      <c r="E7" s="8"/>
      <c r="F7" s="23"/>
      <c r="G7" s="24"/>
      <c r="H7" s="23"/>
      <c r="I7" s="13"/>
    </row>
    <row r="8" spans="1:14" ht="79.150000000000006" customHeight="1" x14ac:dyDescent="0.2">
      <c r="A8" s="22"/>
      <c r="B8" s="34" t="s">
        <v>19</v>
      </c>
      <c r="C8" s="8"/>
      <c r="D8" s="8"/>
      <c r="E8" s="8"/>
      <c r="F8" s="23"/>
      <c r="G8" s="24"/>
      <c r="H8" s="23"/>
      <c r="I8" s="13"/>
    </row>
    <row r="9" spans="1:14" ht="20.100000000000001" customHeight="1" x14ac:dyDescent="0.25">
      <c r="A9" s="12"/>
      <c r="B9" s="33" t="s">
        <v>20</v>
      </c>
      <c r="C9" s="8"/>
      <c r="D9" s="8"/>
      <c r="E9" s="8"/>
      <c r="F9" s="23"/>
      <c r="G9" s="24"/>
      <c r="H9" s="23"/>
      <c r="I9" s="13"/>
    </row>
    <row r="10" spans="1:14" ht="20.65" customHeight="1" x14ac:dyDescent="0.25">
      <c r="A10" s="12"/>
      <c r="B10" s="33" t="s">
        <v>29</v>
      </c>
      <c r="C10" s="8"/>
      <c r="D10" s="8"/>
      <c r="E10" s="8"/>
      <c r="F10" s="23"/>
      <c r="G10" s="24"/>
      <c r="H10" s="23"/>
      <c r="I10" s="13"/>
    </row>
    <row r="11" spans="1:14" s="39" customFormat="1" ht="15.75" x14ac:dyDescent="0.25">
      <c r="A11" s="36"/>
      <c r="B11" s="36" t="s">
        <v>21</v>
      </c>
      <c r="C11" s="37" t="s">
        <v>22</v>
      </c>
      <c r="D11" s="37" t="s">
        <v>23</v>
      </c>
      <c r="E11" s="37" t="s">
        <v>23</v>
      </c>
      <c r="F11" s="37" t="s">
        <v>24</v>
      </c>
      <c r="G11" s="38" t="s">
        <v>25</v>
      </c>
      <c r="H11" s="37" t="s">
        <v>26</v>
      </c>
      <c r="I11" s="37" t="s">
        <v>27</v>
      </c>
    </row>
    <row r="12" spans="1:14" s="2" customFormat="1" ht="42.75" x14ac:dyDescent="0.2">
      <c r="A12" s="4" t="s">
        <v>16</v>
      </c>
      <c r="B12" s="4" t="s">
        <v>4</v>
      </c>
      <c r="C12" s="4" t="s">
        <v>5</v>
      </c>
      <c r="D12" s="5" t="s">
        <v>14</v>
      </c>
      <c r="E12" s="5" t="s">
        <v>14</v>
      </c>
      <c r="F12" s="15" t="s">
        <v>8</v>
      </c>
      <c r="G12" s="29" t="s">
        <v>6</v>
      </c>
      <c r="H12" s="15" t="s">
        <v>8</v>
      </c>
      <c r="I12" s="16" t="s">
        <v>9</v>
      </c>
    </row>
    <row r="13" spans="1:14" ht="15.75" x14ac:dyDescent="0.25">
      <c r="A13" s="3">
        <v>1</v>
      </c>
      <c r="B13" s="3" t="s">
        <v>33</v>
      </c>
      <c r="C13" s="40" t="s">
        <v>41</v>
      </c>
      <c r="D13" s="42" t="s">
        <v>40</v>
      </c>
      <c r="E13" s="42">
        <v>0.65</v>
      </c>
      <c r="F13" s="18">
        <f>IF(E13="",0,IF(E13&gt;=65%,1.5,IF(E13&gt;=50%,1.25,IF(E13&gt;=35%,1,IF(E13&lt;1%,0)))))</f>
        <v>1.5</v>
      </c>
      <c r="G13" s="30" t="s">
        <v>1</v>
      </c>
      <c r="H13" s="27">
        <f>IF(F13=0,0,IF(G13="",0,IF(G13="לא",0,IF(G13="כן",0.5))))</f>
        <v>0.5</v>
      </c>
      <c r="I13" s="14">
        <f>SUM(F13+H13)</f>
        <v>2</v>
      </c>
    </row>
    <row r="14" spans="1:14" ht="15.75" x14ac:dyDescent="0.25">
      <c r="A14" s="3">
        <v>2</v>
      </c>
      <c r="B14" s="3" t="s">
        <v>33</v>
      </c>
      <c r="C14" s="40" t="s">
        <v>30</v>
      </c>
      <c r="D14" s="42" t="s">
        <v>40</v>
      </c>
      <c r="E14" s="42">
        <v>0.65</v>
      </c>
      <c r="F14" s="18">
        <f t="shared" ref="F14:F34" si="0">IF(E14="",0,IF(E14&gt;=65%,1.5,IF(E14&gt;=50%,1.25,IF(E14&gt;=35%,1,IF(E14&lt;1%,0)))))</f>
        <v>1.5</v>
      </c>
      <c r="G14" s="30" t="s">
        <v>1</v>
      </c>
      <c r="H14" s="27">
        <f t="shared" ref="H14:H34" si="1">IF(F14=0,0,IF(G14="",0,IF(G14="לא",0,IF(G14="כן",0.5))))</f>
        <v>0.5</v>
      </c>
      <c r="I14" s="14">
        <f t="shared" ref="I14:I34" si="2">SUM(F14+H14)</f>
        <v>2</v>
      </c>
    </row>
    <row r="15" spans="1:14" ht="15.75" x14ac:dyDescent="0.25">
      <c r="A15" s="3">
        <v>3</v>
      </c>
      <c r="B15" s="3" t="s">
        <v>33</v>
      </c>
      <c r="C15" s="40" t="s">
        <v>42</v>
      </c>
      <c r="D15" s="42" t="s">
        <v>40</v>
      </c>
      <c r="E15" s="42">
        <v>0.65</v>
      </c>
      <c r="F15" s="18">
        <f t="shared" si="0"/>
        <v>1.5</v>
      </c>
      <c r="G15" s="30" t="s">
        <v>1</v>
      </c>
      <c r="H15" s="27">
        <f t="shared" si="1"/>
        <v>0.5</v>
      </c>
      <c r="I15" s="14">
        <f t="shared" si="2"/>
        <v>2</v>
      </c>
    </row>
    <row r="16" spans="1:14" ht="15.75" x14ac:dyDescent="0.25">
      <c r="A16" s="3">
        <v>4</v>
      </c>
      <c r="B16" s="3" t="s">
        <v>33</v>
      </c>
      <c r="C16" s="40" t="s">
        <v>31</v>
      </c>
      <c r="D16" s="42" t="s">
        <v>40</v>
      </c>
      <c r="E16" s="42">
        <v>0.65</v>
      </c>
      <c r="F16" s="18">
        <f t="shared" ref="F16:F29" si="3">IF(E16="",0,IF(E16&gt;=65%,1.5,IF(E16&gt;=50%,1.25,IF(E16&gt;=35%,1,IF(E16&lt;1%,0)))))</f>
        <v>1.5</v>
      </c>
      <c r="G16" s="30" t="s">
        <v>1</v>
      </c>
      <c r="H16" s="27">
        <f t="shared" ref="H16:H29" si="4">IF(F16=0,0,IF(G16="",0,IF(G16="לא",0,IF(G16="כן",0.5))))</f>
        <v>0.5</v>
      </c>
      <c r="I16" s="14">
        <f t="shared" ref="I16:I29" si="5">SUM(F16+H16)</f>
        <v>2</v>
      </c>
    </row>
    <row r="17" spans="1:14" ht="15.75" x14ac:dyDescent="0.25">
      <c r="A17" s="3">
        <v>5</v>
      </c>
      <c r="B17" s="3" t="s">
        <v>33</v>
      </c>
      <c r="C17" s="40" t="s">
        <v>32</v>
      </c>
      <c r="D17" s="42" t="s">
        <v>40</v>
      </c>
      <c r="E17" s="42">
        <v>0.65</v>
      </c>
      <c r="F17" s="18">
        <f t="shared" si="3"/>
        <v>1.5</v>
      </c>
      <c r="G17" s="30" t="s">
        <v>1</v>
      </c>
      <c r="H17" s="27">
        <f t="shared" si="4"/>
        <v>0.5</v>
      </c>
      <c r="I17" s="14">
        <f t="shared" si="5"/>
        <v>2</v>
      </c>
    </row>
    <row r="18" spans="1:14" ht="15.75" x14ac:dyDescent="0.25">
      <c r="A18" s="3">
        <v>6</v>
      </c>
      <c r="B18" s="3" t="s">
        <v>33</v>
      </c>
      <c r="C18" s="40" t="s">
        <v>43</v>
      </c>
      <c r="D18" s="42" t="s">
        <v>40</v>
      </c>
      <c r="E18" s="42">
        <v>0.65</v>
      </c>
      <c r="F18" s="18">
        <f t="shared" si="3"/>
        <v>1.5</v>
      </c>
      <c r="G18" s="30" t="s">
        <v>1</v>
      </c>
      <c r="H18" s="27">
        <f t="shared" si="4"/>
        <v>0.5</v>
      </c>
      <c r="I18" s="14">
        <f t="shared" si="5"/>
        <v>2</v>
      </c>
    </row>
    <row r="19" spans="1:14" ht="15.75" x14ac:dyDescent="0.25">
      <c r="A19" s="3">
        <v>7</v>
      </c>
      <c r="B19" s="3" t="s">
        <v>33</v>
      </c>
      <c r="C19" s="40" t="s">
        <v>44</v>
      </c>
      <c r="D19" s="42" t="s">
        <v>40</v>
      </c>
      <c r="E19" s="42">
        <v>0.65</v>
      </c>
      <c r="F19" s="18">
        <f t="shared" si="3"/>
        <v>1.5</v>
      </c>
      <c r="G19" s="30" t="s">
        <v>1</v>
      </c>
      <c r="H19" s="27">
        <f t="shared" si="4"/>
        <v>0.5</v>
      </c>
      <c r="I19" s="14">
        <f t="shared" si="5"/>
        <v>2</v>
      </c>
    </row>
    <row r="20" spans="1:14" ht="15.75" x14ac:dyDescent="0.25">
      <c r="A20" s="3">
        <v>8</v>
      </c>
      <c r="B20" s="3" t="s">
        <v>33</v>
      </c>
      <c r="C20" s="40" t="s">
        <v>45</v>
      </c>
      <c r="D20" s="42" t="s">
        <v>40</v>
      </c>
      <c r="E20" s="42">
        <v>0.65</v>
      </c>
      <c r="F20" s="18">
        <f t="shared" si="3"/>
        <v>1.5</v>
      </c>
      <c r="G20" s="30" t="s">
        <v>1</v>
      </c>
      <c r="H20" s="27">
        <f t="shared" si="4"/>
        <v>0.5</v>
      </c>
      <c r="I20" s="14">
        <f t="shared" si="5"/>
        <v>2</v>
      </c>
    </row>
    <row r="21" spans="1:14" ht="15.75" x14ac:dyDescent="0.25">
      <c r="A21" s="3">
        <v>9</v>
      </c>
      <c r="B21" s="3" t="s">
        <v>33</v>
      </c>
      <c r="C21" s="40" t="s">
        <v>38</v>
      </c>
      <c r="D21" s="42" t="s">
        <v>40</v>
      </c>
      <c r="E21" s="42">
        <v>0.65</v>
      </c>
      <c r="F21" s="18">
        <f t="shared" si="3"/>
        <v>1.5</v>
      </c>
      <c r="G21" s="30" t="s">
        <v>1</v>
      </c>
      <c r="H21" s="27">
        <f t="shared" si="4"/>
        <v>0.5</v>
      </c>
      <c r="I21" s="14">
        <f t="shared" si="5"/>
        <v>2</v>
      </c>
    </row>
    <row r="22" spans="1:14" ht="15.75" x14ac:dyDescent="0.25">
      <c r="A22" s="3">
        <v>10</v>
      </c>
      <c r="B22" s="3" t="s">
        <v>33</v>
      </c>
      <c r="C22" s="40" t="s">
        <v>35</v>
      </c>
      <c r="D22" s="42" t="s">
        <v>40</v>
      </c>
      <c r="E22" s="42">
        <v>0.65</v>
      </c>
      <c r="F22" s="18">
        <f t="shared" si="3"/>
        <v>1.5</v>
      </c>
      <c r="G22" s="30" t="s">
        <v>1</v>
      </c>
      <c r="H22" s="27">
        <f t="shared" si="4"/>
        <v>0.5</v>
      </c>
      <c r="I22" s="14">
        <f t="shared" si="5"/>
        <v>2</v>
      </c>
    </row>
    <row r="23" spans="1:14" ht="15.75" x14ac:dyDescent="0.25">
      <c r="A23" s="3">
        <v>11</v>
      </c>
      <c r="B23" s="3" t="s">
        <v>33</v>
      </c>
      <c r="C23" s="40" t="s">
        <v>46</v>
      </c>
      <c r="D23" s="42" t="s">
        <v>40</v>
      </c>
      <c r="E23" s="42">
        <v>0.65</v>
      </c>
      <c r="F23" s="18">
        <f t="shared" si="3"/>
        <v>1.5</v>
      </c>
      <c r="G23" s="30" t="s">
        <v>1</v>
      </c>
      <c r="H23" s="27">
        <f t="shared" si="4"/>
        <v>0.5</v>
      </c>
      <c r="I23" s="14">
        <f t="shared" si="5"/>
        <v>2</v>
      </c>
    </row>
    <row r="24" spans="1:14" ht="15.75" x14ac:dyDescent="0.25">
      <c r="A24" s="3">
        <v>12</v>
      </c>
      <c r="B24" s="3" t="s">
        <v>33</v>
      </c>
      <c r="C24" s="40" t="s">
        <v>47</v>
      </c>
      <c r="D24" s="42" t="s">
        <v>40</v>
      </c>
      <c r="E24" s="42">
        <v>0.65</v>
      </c>
      <c r="F24" s="18">
        <f t="shared" si="3"/>
        <v>1.5</v>
      </c>
      <c r="G24" s="30" t="s">
        <v>1</v>
      </c>
      <c r="H24" s="27">
        <f t="shared" si="4"/>
        <v>0.5</v>
      </c>
      <c r="I24" s="14">
        <f t="shared" si="5"/>
        <v>2</v>
      </c>
    </row>
    <row r="25" spans="1:14" ht="15.75" x14ac:dyDescent="0.25">
      <c r="A25" s="3">
        <v>13</v>
      </c>
      <c r="B25" s="3" t="s">
        <v>33</v>
      </c>
      <c r="C25" s="40" t="s">
        <v>36</v>
      </c>
      <c r="D25" s="42" t="s">
        <v>93</v>
      </c>
      <c r="E25" s="42">
        <v>0.65</v>
      </c>
      <c r="F25" s="18">
        <f t="shared" si="3"/>
        <v>1.5</v>
      </c>
      <c r="G25" s="30" t="s">
        <v>1</v>
      </c>
      <c r="H25" s="27">
        <f t="shared" si="4"/>
        <v>0.5</v>
      </c>
      <c r="I25" s="14">
        <f t="shared" si="5"/>
        <v>2</v>
      </c>
    </row>
    <row r="26" spans="1:14" ht="15.75" x14ac:dyDescent="0.25">
      <c r="A26" s="3">
        <v>14</v>
      </c>
      <c r="B26" s="3" t="s">
        <v>33</v>
      </c>
      <c r="C26" s="40" t="s">
        <v>48</v>
      </c>
      <c r="D26" s="42" t="s">
        <v>40</v>
      </c>
      <c r="E26" s="42">
        <v>0.65</v>
      </c>
      <c r="F26" s="18">
        <f t="shared" si="3"/>
        <v>1.5</v>
      </c>
      <c r="G26" s="30" t="s">
        <v>1</v>
      </c>
      <c r="H26" s="27">
        <f t="shared" si="4"/>
        <v>0.5</v>
      </c>
      <c r="I26" s="14">
        <f t="shared" si="5"/>
        <v>2</v>
      </c>
    </row>
    <row r="27" spans="1:14" ht="15.75" x14ac:dyDescent="0.25">
      <c r="A27" s="3">
        <v>15</v>
      </c>
      <c r="B27" s="3" t="s">
        <v>33</v>
      </c>
      <c r="C27" s="40" t="s">
        <v>49</v>
      </c>
      <c r="D27" s="42" t="s">
        <v>40</v>
      </c>
      <c r="E27" s="42">
        <v>0.65</v>
      </c>
      <c r="F27" s="18">
        <f t="shared" si="3"/>
        <v>1.5</v>
      </c>
      <c r="G27" s="30" t="s">
        <v>1</v>
      </c>
      <c r="H27" s="27">
        <f t="shared" si="4"/>
        <v>0.5</v>
      </c>
      <c r="I27" s="14">
        <f t="shared" si="5"/>
        <v>2</v>
      </c>
    </row>
    <row r="28" spans="1:14" ht="15.75" x14ac:dyDescent="0.25">
      <c r="A28" s="3">
        <v>16</v>
      </c>
      <c r="B28" s="3" t="s">
        <v>33</v>
      </c>
      <c r="C28" s="40" t="s">
        <v>50</v>
      </c>
      <c r="D28" s="42" t="s">
        <v>40</v>
      </c>
      <c r="E28" s="42">
        <v>0.65</v>
      </c>
      <c r="F28" s="18">
        <f t="shared" si="3"/>
        <v>1.5</v>
      </c>
      <c r="G28" s="30" t="s">
        <v>1</v>
      </c>
      <c r="H28" s="27">
        <f t="shared" si="4"/>
        <v>0.5</v>
      </c>
      <c r="I28" s="14">
        <f t="shared" si="5"/>
        <v>2</v>
      </c>
    </row>
    <row r="29" spans="1:14" ht="15.75" x14ac:dyDescent="0.25">
      <c r="A29" s="3">
        <v>17</v>
      </c>
      <c r="B29" s="3" t="s">
        <v>33</v>
      </c>
      <c r="C29" s="40" t="s">
        <v>37</v>
      </c>
      <c r="D29" s="42" t="s">
        <v>40</v>
      </c>
      <c r="E29" s="42">
        <v>0.65</v>
      </c>
      <c r="F29" s="18">
        <f t="shared" si="3"/>
        <v>1.5</v>
      </c>
      <c r="G29" s="30" t="s">
        <v>1</v>
      </c>
      <c r="H29" s="27">
        <f t="shared" si="4"/>
        <v>0.5</v>
      </c>
      <c r="I29" s="14">
        <f t="shared" si="5"/>
        <v>2</v>
      </c>
    </row>
    <row r="30" spans="1:14" ht="15.75" x14ac:dyDescent="0.25">
      <c r="A30" s="3">
        <v>18</v>
      </c>
      <c r="B30" s="3" t="s">
        <v>33</v>
      </c>
      <c r="C30" s="40" t="s">
        <v>51</v>
      </c>
      <c r="D30" s="42" t="s">
        <v>40</v>
      </c>
      <c r="E30" s="42">
        <v>0.65</v>
      </c>
      <c r="F30" s="18">
        <f t="shared" si="0"/>
        <v>1.5</v>
      </c>
      <c r="G30" s="30" t="s">
        <v>1</v>
      </c>
      <c r="H30" s="27">
        <f t="shared" si="1"/>
        <v>0.5</v>
      </c>
      <c r="I30" s="14">
        <f t="shared" si="2"/>
        <v>2</v>
      </c>
    </row>
    <row r="31" spans="1:14" ht="15.75" x14ac:dyDescent="0.25">
      <c r="A31" s="3">
        <v>19</v>
      </c>
      <c r="B31" s="3" t="s">
        <v>33</v>
      </c>
      <c r="C31" s="40" t="s">
        <v>52</v>
      </c>
      <c r="D31" s="42" t="s">
        <v>40</v>
      </c>
      <c r="E31" s="42">
        <v>0.65</v>
      </c>
      <c r="F31" s="18">
        <f t="shared" si="0"/>
        <v>1.5</v>
      </c>
      <c r="G31" s="30" t="s">
        <v>1</v>
      </c>
      <c r="H31" s="27">
        <f t="shared" si="1"/>
        <v>0.5</v>
      </c>
      <c r="I31" s="14">
        <f t="shared" si="2"/>
        <v>2</v>
      </c>
    </row>
    <row r="32" spans="1:14" ht="15.75" x14ac:dyDescent="0.25">
      <c r="A32" s="3">
        <v>20</v>
      </c>
      <c r="B32" s="3" t="s">
        <v>33</v>
      </c>
      <c r="C32" s="40" t="s">
        <v>53</v>
      </c>
      <c r="D32" s="42" t="s">
        <v>40</v>
      </c>
      <c r="E32" s="42">
        <v>0.65</v>
      </c>
      <c r="F32" s="18">
        <f t="shared" si="0"/>
        <v>1.5</v>
      </c>
      <c r="G32" s="30" t="s">
        <v>1</v>
      </c>
      <c r="H32" s="27">
        <f t="shared" si="1"/>
        <v>0.5</v>
      </c>
      <c r="I32" s="14">
        <f t="shared" si="2"/>
        <v>2</v>
      </c>
      <c r="N32" s="7"/>
    </row>
    <row r="33" spans="1:9" ht="15.75" x14ac:dyDescent="0.25">
      <c r="A33" s="3">
        <v>21</v>
      </c>
      <c r="B33" s="3" t="s">
        <v>33</v>
      </c>
      <c r="C33" s="40" t="s">
        <v>54</v>
      </c>
      <c r="D33" s="42" t="s">
        <v>40</v>
      </c>
      <c r="E33" s="42">
        <v>0.65</v>
      </c>
      <c r="F33" s="18">
        <f t="shared" si="0"/>
        <v>1.5</v>
      </c>
      <c r="G33" s="30" t="s">
        <v>1</v>
      </c>
      <c r="H33" s="27">
        <f t="shared" si="1"/>
        <v>0.5</v>
      </c>
      <c r="I33" s="14">
        <f t="shared" si="2"/>
        <v>2</v>
      </c>
    </row>
    <row r="34" spans="1:9" ht="15.75" x14ac:dyDescent="0.25">
      <c r="A34" s="3">
        <v>22</v>
      </c>
      <c r="B34" s="3" t="s">
        <v>33</v>
      </c>
      <c r="C34" s="40" t="s">
        <v>55</v>
      </c>
      <c r="D34" s="42" t="s">
        <v>40</v>
      </c>
      <c r="E34" s="42">
        <v>0.65</v>
      </c>
      <c r="F34" s="18">
        <f t="shared" si="0"/>
        <v>1.5</v>
      </c>
      <c r="G34" s="30" t="s">
        <v>1</v>
      </c>
      <c r="H34" s="27">
        <f t="shared" si="1"/>
        <v>0.5</v>
      </c>
      <c r="I34" s="14">
        <f t="shared" si="2"/>
        <v>2</v>
      </c>
    </row>
    <row r="35" spans="1:9" ht="15.75" x14ac:dyDescent="0.25">
      <c r="A35" s="3">
        <v>23</v>
      </c>
      <c r="B35" s="3" t="s">
        <v>33</v>
      </c>
      <c r="C35" s="40" t="s">
        <v>56</v>
      </c>
      <c r="D35" s="42" t="s">
        <v>40</v>
      </c>
      <c r="E35" s="42">
        <v>0.65</v>
      </c>
      <c r="F35" s="18">
        <f t="shared" ref="F35:F38" si="6">IF(E35="",0,IF(E35&gt;=65%,1.5,IF(E35&gt;=50%,1.25,IF(E35&gt;=35%,1,IF(E35&lt;1%,0)))))</f>
        <v>1.5</v>
      </c>
      <c r="G35" s="30" t="s">
        <v>1</v>
      </c>
      <c r="H35" s="27">
        <f t="shared" ref="H35:H59" si="7">IF(F35=0,0,IF(G35="",0,IF(G35="לא",0,IF(G35="כן",0.5))))</f>
        <v>0.5</v>
      </c>
      <c r="I35" s="14">
        <f t="shared" ref="I35:I59" si="8">SUM(F35+H35)</f>
        <v>2</v>
      </c>
    </row>
    <row r="36" spans="1:9" ht="15.75" x14ac:dyDescent="0.25">
      <c r="A36" s="3">
        <v>24</v>
      </c>
      <c r="B36" s="3" t="s">
        <v>33</v>
      </c>
      <c r="C36" s="40" t="s">
        <v>57</v>
      </c>
      <c r="D36" s="42" t="s">
        <v>40</v>
      </c>
      <c r="E36" s="42">
        <v>0.65</v>
      </c>
      <c r="F36" s="18">
        <f t="shared" si="6"/>
        <v>1.5</v>
      </c>
      <c r="G36" s="30" t="s">
        <v>1</v>
      </c>
      <c r="H36" s="27">
        <f t="shared" si="7"/>
        <v>0.5</v>
      </c>
      <c r="I36" s="14">
        <f t="shared" si="8"/>
        <v>2</v>
      </c>
    </row>
    <row r="37" spans="1:9" ht="15.75" x14ac:dyDescent="0.25">
      <c r="A37" s="3">
        <v>25</v>
      </c>
      <c r="B37" s="3" t="s">
        <v>33</v>
      </c>
      <c r="C37" s="40" t="s">
        <v>58</v>
      </c>
      <c r="D37" s="42" t="s">
        <v>40</v>
      </c>
      <c r="E37" s="42">
        <v>0.65</v>
      </c>
      <c r="F37" s="18">
        <f t="shared" si="6"/>
        <v>1.5</v>
      </c>
      <c r="G37" s="30" t="s">
        <v>1</v>
      </c>
      <c r="H37" s="27">
        <f t="shared" si="7"/>
        <v>0.5</v>
      </c>
      <c r="I37" s="14">
        <f t="shared" si="8"/>
        <v>2</v>
      </c>
    </row>
    <row r="38" spans="1:9" ht="15.75" x14ac:dyDescent="0.25">
      <c r="A38" s="3">
        <v>26</v>
      </c>
      <c r="B38" s="3" t="s">
        <v>33</v>
      </c>
      <c r="C38" s="40" t="s">
        <v>59</v>
      </c>
      <c r="D38" s="42" t="s">
        <v>40</v>
      </c>
      <c r="E38" s="42">
        <v>0.65</v>
      </c>
      <c r="F38" s="18">
        <f t="shared" si="6"/>
        <v>1.5</v>
      </c>
      <c r="G38" s="30" t="s">
        <v>1</v>
      </c>
      <c r="H38" s="27">
        <f t="shared" si="7"/>
        <v>0.5</v>
      </c>
      <c r="I38" s="14">
        <f t="shared" si="8"/>
        <v>2</v>
      </c>
    </row>
    <row r="39" spans="1:9" ht="15.75" x14ac:dyDescent="0.25">
      <c r="A39" s="3">
        <v>27</v>
      </c>
      <c r="B39" s="3" t="s">
        <v>33</v>
      </c>
      <c r="C39" s="40" t="s">
        <v>72</v>
      </c>
      <c r="D39" s="42" t="s">
        <v>40</v>
      </c>
      <c r="E39" s="42">
        <v>0.65</v>
      </c>
      <c r="F39" s="18">
        <f t="shared" ref="F39:F43" si="9">IF(E39="",0,IF(E39&gt;=65%,1.5,IF(E39&gt;=50%,1.25,IF(E39&gt;=35%,1,IF(E39&lt;1%,0)))))</f>
        <v>1.5</v>
      </c>
      <c r="G39" s="30" t="s">
        <v>1</v>
      </c>
      <c r="H39" s="27">
        <f t="shared" ref="H39:H43" si="10">IF(F39=0,0,IF(G39="",0,IF(G39="לא",0,IF(G39="כן",0.5))))</f>
        <v>0.5</v>
      </c>
      <c r="I39" s="14">
        <f t="shared" ref="I39:I43" si="11">SUM(F39+H39)</f>
        <v>2</v>
      </c>
    </row>
    <row r="40" spans="1:9" ht="15.75" x14ac:dyDescent="0.25">
      <c r="A40" s="3">
        <v>28</v>
      </c>
      <c r="B40" s="3" t="s">
        <v>33</v>
      </c>
      <c r="C40" s="40" t="s">
        <v>73</v>
      </c>
      <c r="D40" s="42" t="s">
        <v>40</v>
      </c>
      <c r="E40" s="42">
        <v>0.65</v>
      </c>
      <c r="F40" s="18">
        <f t="shared" si="9"/>
        <v>1.5</v>
      </c>
      <c r="G40" s="30" t="s">
        <v>1</v>
      </c>
      <c r="H40" s="27">
        <f t="shared" si="10"/>
        <v>0.5</v>
      </c>
      <c r="I40" s="14">
        <f t="shared" si="11"/>
        <v>2</v>
      </c>
    </row>
    <row r="41" spans="1:9" ht="15.75" x14ac:dyDescent="0.25">
      <c r="A41" s="3">
        <v>29</v>
      </c>
      <c r="B41" s="3" t="s">
        <v>33</v>
      </c>
      <c r="C41" s="40" t="s">
        <v>74</v>
      </c>
      <c r="D41" s="42" t="s">
        <v>40</v>
      </c>
      <c r="E41" s="42">
        <v>0.65</v>
      </c>
      <c r="F41" s="18">
        <f t="shared" si="9"/>
        <v>1.5</v>
      </c>
      <c r="G41" s="30" t="s">
        <v>1</v>
      </c>
      <c r="H41" s="27">
        <f t="shared" si="10"/>
        <v>0.5</v>
      </c>
      <c r="I41" s="14">
        <f t="shared" si="11"/>
        <v>2</v>
      </c>
    </row>
    <row r="42" spans="1:9" ht="15.75" x14ac:dyDescent="0.25">
      <c r="A42" s="3">
        <v>30</v>
      </c>
      <c r="B42" s="3" t="s">
        <v>33</v>
      </c>
      <c r="C42" s="40" t="s">
        <v>75</v>
      </c>
      <c r="D42" s="42" t="s">
        <v>40</v>
      </c>
      <c r="E42" s="42">
        <v>0.65</v>
      </c>
      <c r="F42" s="18">
        <f t="shared" si="9"/>
        <v>1.5</v>
      </c>
      <c r="G42" s="30" t="s">
        <v>1</v>
      </c>
      <c r="H42" s="27">
        <f t="shared" si="10"/>
        <v>0.5</v>
      </c>
      <c r="I42" s="14">
        <f t="shared" si="11"/>
        <v>2</v>
      </c>
    </row>
    <row r="43" spans="1:9" ht="15.75" x14ac:dyDescent="0.25">
      <c r="A43" s="3">
        <v>31</v>
      </c>
      <c r="B43" s="3" t="s">
        <v>33</v>
      </c>
      <c r="C43" s="40" t="s">
        <v>76</v>
      </c>
      <c r="D43" s="42" t="s">
        <v>40</v>
      </c>
      <c r="E43" s="42">
        <v>0.65</v>
      </c>
      <c r="F43" s="18">
        <f t="shared" si="9"/>
        <v>1.5</v>
      </c>
      <c r="G43" s="30" t="s">
        <v>1</v>
      </c>
      <c r="H43" s="27">
        <f t="shared" si="10"/>
        <v>0.5</v>
      </c>
      <c r="I43" s="14">
        <f t="shared" si="11"/>
        <v>2</v>
      </c>
    </row>
    <row r="44" spans="1:9" ht="15.75" x14ac:dyDescent="0.25">
      <c r="A44" s="3">
        <v>32</v>
      </c>
      <c r="B44" s="3" t="s">
        <v>33</v>
      </c>
      <c r="C44" s="40" t="s">
        <v>77</v>
      </c>
      <c r="D44" s="42" t="s">
        <v>40</v>
      </c>
      <c r="E44" s="42">
        <v>0.65</v>
      </c>
      <c r="F44" s="18">
        <f t="shared" ref="F44:F66" si="12">IF(E44="",0,IF(E44&gt;=65%,1.5,IF(E44&gt;=50%,1.25,IF(E44&gt;=35%,1,IF(E44&lt;1%,0)))))</f>
        <v>1.5</v>
      </c>
      <c r="G44" s="30" t="s">
        <v>1</v>
      </c>
      <c r="H44" s="27">
        <f t="shared" ref="H44:H45" si="13">IF(F44=0,0,IF(G44="",0,IF(G44="לא",0,IF(G44="כן",0.5))))</f>
        <v>0.5</v>
      </c>
      <c r="I44" s="14">
        <f t="shared" ref="I44:I45" si="14">SUM(F44+H44)</f>
        <v>2</v>
      </c>
    </row>
    <row r="45" spans="1:9" ht="15.75" x14ac:dyDescent="0.25">
      <c r="A45" s="3">
        <v>33</v>
      </c>
      <c r="B45" s="3" t="s">
        <v>33</v>
      </c>
      <c r="C45" s="40" t="s">
        <v>78</v>
      </c>
      <c r="D45" s="42" t="s">
        <v>40</v>
      </c>
      <c r="E45" s="42">
        <v>0.65</v>
      </c>
      <c r="F45" s="18">
        <f t="shared" si="12"/>
        <v>1.5</v>
      </c>
      <c r="G45" s="30" t="s">
        <v>1</v>
      </c>
      <c r="H45" s="27">
        <f t="shared" si="13"/>
        <v>0.5</v>
      </c>
      <c r="I45" s="14">
        <f t="shared" si="14"/>
        <v>2</v>
      </c>
    </row>
    <row r="46" spans="1:9" ht="15.75" x14ac:dyDescent="0.25">
      <c r="A46" s="3">
        <v>34</v>
      </c>
      <c r="B46" s="3" t="s">
        <v>33</v>
      </c>
      <c r="C46" s="40" t="s">
        <v>79</v>
      </c>
      <c r="D46" s="42" t="s">
        <v>40</v>
      </c>
      <c r="E46" s="42">
        <v>0.65</v>
      </c>
      <c r="F46" s="18">
        <f t="shared" ref="F46:F64" si="15">IF(E46="",0,IF(E46&gt;=65%,1.5,IF(E46&gt;=50%,1.25,IF(E46&gt;=35%,1,IF(E46&lt;1%,0)))))</f>
        <v>1.5</v>
      </c>
      <c r="G46" s="30" t="s">
        <v>1</v>
      </c>
      <c r="H46" s="27">
        <f t="shared" ref="H46:H48" si="16">IF(F46=0,0,IF(G46="",0,IF(G46="לא",0,IF(G46="כן",0.5))))</f>
        <v>0.5</v>
      </c>
      <c r="I46" s="14">
        <f t="shared" ref="I46:I48" si="17">SUM(F46+H46)</f>
        <v>2</v>
      </c>
    </row>
    <row r="47" spans="1:9" ht="15.75" x14ac:dyDescent="0.25">
      <c r="A47" s="3">
        <v>35</v>
      </c>
      <c r="B47" s="3" t="s">
        <v>33</v>
      </c>
      <c r="C47" s="40" t="s">
        <v>80</v>
      </c>
      <c r="D47" s="42" t="s">
        <v>40</v>
      </c>
      <c r="E47" s="42">
        <v>0.65</v>
      </c>
      <c r="F47" s="18">
        <f t="shared" si="12"/>
        <v>1.5</v>
      </c>
      <c r="G47" s="30" t="s">
        <v>1</v>
      </c>
      <c r="H47" s="27">
        <f t="shared" si="16"/>
        <v>0.5</v>
      </c>
      <c r="I47" s="14">
        <f t="shared" si="17"/>
        <v>2</v>
      </c>
    </row>
    <row r="48" spans="1:9" ht="15.75" x14ac:dyDescent="0.25">
      <c r="A48" s="3">
        <v>36</v>
      </c>
      <c r="B48" s="3" t="s">
        <v>33</v>
      </c>
      <c r="C48" s="41" t="s">
        <v>87</v>
      </c>
      <c r="D48" s="42" t="s">
        <v>40</v>
      </c>
      <c r="E48" s="42">
        <v>0.65</v>
      </c>
      <c r="F48" s="18">
        <f t="shared" si="12"/>
        <v>1.5</v>
      </c>
      <c r="G48" s="30" t="s">
        <v>1</v>
      </c>
      <c r="H48" s="27">
        <f t="shared" si="16"/>
        <v>0.5</v>
      </c>
      <c r="I48" s="14">
        <f t="shared" si="17"/>
        <v>2</v>
      </c>
    </row>
    <row r="49" spans="1:12" ht="15.75" x14ac:dyDescent="0.25">
      <c r="A49" s="3">
        <v>37</v>
      </c>
      <c r="B49" s="3" t="s">
        <v>33</v>
      </c>
      <c r="C49" s="41" t="s">
        <v>60</v>
      </c>
      <c r="D49" s="44" t="s">
        <v>70</v>
      </c>
      <c r="E49" s="44">
        <v>0.5</v>
      </c>
      <c r="F49" s="18">
        <f t="shared" si="15"/>
        <v>1.25</v>
      </c>
      <c r="G49" s="30" t="s">
        <v>1</v>
      </c>
      <c r="H49" s="27">
        <f t="shared" si="7"/>
        <v>0.5</v>
      </c>
      <c r="I49" s="14">
        <f t="shared" si="8"/>
        <v>1.75</v>
      </c>
    </row>
    <row r="50" spans="1:12" ht="15.75" x14ac:dyDescent="0.25">
      <c r="A50" s="3">
        <v>38</v>
      </c>
      <c r="B50" s="3" t="s">
        <v>33</v>
      </c>
      <c r="C50" s="40" t="s">
        <v>61</v>
      </c>
      <c r="D50" s="44" t="s">
        <v>70</v>
      </c>
      <c r="E50" s="44">
        <v>0.5</v>
      </c>
      <c r="F50" s="18">
        <f t="shared" si="12"/>
        <v>1.25</v>
      </c>
      <c r="G50" s="30" t="s">
        <v>1</v>
      </c>
      <c r="H50" s="27">
        <f t="shared" si="7"/>
        <v>0.5</v>
      </c>
      <c r="I50" s="14">
        <f t="shared" si="8"/>
        <v>1.75</v>
      </c>
    </row>
    <row r="51" spans="1:12" ht="15.75" x14ac:dyDescent="0.25">
      <c r="A51" s="3">
        <v>39</v>
      </c>
      <c r="B51" s="3" t="s">
        <v>33</v>
      </c>
      <c r="C51" s="40" t="s">
        <v>62</v>
      </c>
      <c r="D51" s="44" t="s">
        <v>70</v>
      </c>
      <c r="E51" s="44">
        <v>0.5</v>
      </c>
      <c r="F51" s="18">
        <f t="shared" si="12"/>
        <v>1.25</v>
      </c>
      <c r="G51" s="30" t="s">
        <v>1</v>
      </c>
      <c r="H51" s="27">
        <f t="shared" si="7"/>
        <v>0.5</v>
      </c>
      <c r="I51" s="14">
        <f t="shared" si="8"/>
        <v>1.75</v>
      </c>
    </row>
    <row r="52" spans="1:12" ht="15.75" x14ac:dyDescent="0.25">
      <c r="A52" s="3">
        <v>40</v>
      </c>
      <c r="B52" s="3" t="s">
        <v>33</v>
      </c>
      <c r="C52" s="40" t="s">
        <v>63</v>
      </c>
      <c r="D52" s="44" t="s">
        <v>70</v>
      </c>
      <c r="E52" s="44">
        <v>0.5</v>
      </c>
      <c r="F52" s="18">
        <f t="shared" si="15"/>
        <v>1.25</v>
      </c>
      <c r="G52" s="30" t="s">
        <v>1</v>
      </c>
      <c r="H52" s="27">
        <f t="shared" si="7"/>
        <v>0.5</v>
      </c>
      <c r="I52" s="14">
        <f t="shared" si="8"/>
        <v>1.75</v>
      </c>
    </row>
    <row r="53" spans="1:12" ht="15.75" x14ac:dyDescent="0.25">
      <c r="A53" s="3">
        <v>41</v>
      </c>
      <c r="B53" s="3" t="s">
        <v>33</v>
      </c>
      <c r="C53" s="40" t="s">
        <v>64</v>
      </c>
      <c r="D53" s="44" t="s">
        <v>70</v>
      </c>
      <c r="E53" s="44">
        <v>0.5</v>
      </c>
      <c r="F53" s="18">
        <f t="shared" si="12"/>
        <v>1.25</v>
      </c>
      <c r="G53" s="30" t="s">
        <v>1</v>
      </c>
      <c r="H53" s="27">
        <f t="shared" si="7"/>
        <v>0.5</v>
      </c>
      <c r="I53" s="14">
        <f t="shared" si="8"/>
        <v>1.75</v>
      </c>
    </row>
    <row r="54" spans="1:12" ht="15.75" x14ac:dyDescent="0.25">
      <c r="A54" s="3">
        <v>42</v>
      </c>
      <c r="B54" s="3" t="s">
        <v>33</v>
      </c>
      <c r="C54" s="40" t="s">
        <v>39</v>
      </c>
      <c r="D54" s="44" t="s">
        <v>70</v>
      </c>
      <c r="E54" s="44">
        <v>0.5</v>
      </c>
      <c r="F54" s="18">
        <f t="shared" si="12"/>
        <v>1.25</v>
      </c>
      <c r="G54" s="30" t="s">
        <v>1</v>
      </c>
      <c r="H54" s="27">
        <f t="shared" si="7"/>
        <v>0.5</v>
      </c>
      <c r="I54" s="14">
        <f t="shared" si="8"/>
        <v>1.75</v>
      </c>
      <c r="L54" t="s">
        <v>81</v>
      </c>
    </row>
    <row r="55" spans="1:12" ht="15.75" x14ac:dyDescent="0.25">
      <c r="A55" s="3">
        <v>43</v>
      </c>
      <c r="B55" s="3" t="s">
        <v>33</v>
      </c>
      <c r="C55" s="40" t="s">
        <v>65</v>
      </c>
      <c r="D55" s="44" t="s">
        <v>70</v>
      </c>
      <c r="E55" s="44">
        <v>0.5</v>
      </c>
      <c r="F55" s="18">
        <f t="shared" si="15"/>
        <v>1.25</v>
      </c>
      <c r="G55" s="30" t="s">
        <v>1</v>
      </c>
      <c r="H55" s="27">
        <f t="shared" si="7"/>
        <v>0.5</v>
      </c>
      <c r="I55" s="14">
        <f t="shared" si="8"/>
        <v>1.75</v>
      </c>
      <c r="L55" t="s">
        <v>82</v>
      </c>
    </row>
    <row r="56" spans="1:12" ht="15.75" x14ac:dyDescent="0.25">
      <c r="A56" s="3">
        <v>44</v>
      </c>
      <c r="B56" s="3" t="s">
        <v>33</v>
      </c>
      <c r="C56" s="40" t="s">
        <v>66</v>
      </c>
      <c r="D56" s="44" t="s">
        <v>70</v>
      </c>
      <c r="E56" s="44">
        <v>0.5</v>
      </c>
      <c r="F56" s="18">
        <f t="shared" si="12"/>
        <v>1.25</v>
      </c>
      <c r="G56" s="30" t="s">
        <v>1</v>
      </c>
      <c r="H56" s="27">
        <f t="shared" si="7"/>
        <v>0.5</v>
      </c>
      <c r="I56" s="14">
        <f t="shared" si="8"/>
        <v>1.75</v>
      </c>
      <c r="L56" t="s">
        <v>83</v>
      </c>
    </row>
    <row r="57" spans="1:12" ht="15.75" x14ac:dyDescent="0.25">
      <c r="A57" s="3">
        <v>45</v>
      </c>
      <c r="B57" s="3" t="s">
        <v>33</v>
      </c>
      <c r="C57" s="40" t="s">
        <v>67</v>
      </c>
      <c r="D57" s="44" t="s">
        <v>70</v>
      </c>
      <c r="E57" s="44">
        <v>0.5</v>
      </c>
      <c r="F57" s="18">
        <f t="shared" si="12"/>
        <v>1.25</v>
      </c>
      <c r="G57" s="30" t="s">
        <v>1</v>
      </c>
      <c r="H57" s="27">
        <f t="shared" si="7"/>
        <v>0.5</v>
      </c>
      <c r="I57" s="14">
        <f t="shared" si="8"/>
        <v>1.75</v>
      </c>
      <c r="L57" t="s">
        <v>84</v>
      </c>
    </row>
    <row r="58" spans="1:12" ht="15.75" x14ac:dyDescent="0.25">
      <c r="A58" s="3">
        <v>46</v>
      </c>
      <c r="B58" s="3" t="s">
        <v>33</v>
      </c>
      <c r="C58" s="40" t="s">
        <v>68</v>
      </c>
      <c r="D58" s="44" t="s">
        <v>70</v>
      </c>
      <c r="E58" s="44">
        <v>0.5</v>
      </c>
      <c r="F58" s="18">
        <f t="shared" si="15"/>
        <v>1.25</v>
      </c>
      <c r="G58" s="30" t="s">
        <v>1</v>
      </c>
      <c r="H58" s="27">
        <f t="shared" si="7"/>
        <v>0.5</v>
      </c>
      <c r="I58" s="14">
        <f t="shared" si="8"/>
        <v>1.75</v>
      </c>
      <c r="L58" t="s">
        <v>85</v>
      </c>
    </row>
    <row r="59" spans="1:12" ht="15.75" x14ac:dyDescent="0.25">
      <c r="A59" s="3">
        <v>47</v>
      </c>
      <c r="B59" s="3" t="s">
        <v>33</v>
      </c>
      <c r="C59" s="40" t="s">
        <v>69</v>
      </c>
      <c r="D59" s="44" t="s">
        <v>70</v>
      </c>
      <c r="E59" s="44">
        <v>0.5</v>
      </c>
      <c r="F59" s="18">
        <f t="shared" si="12"/>
        <v>1.25</v>
      </c>
      <c r="G59" s="30" t="s">
        <v>1</v>
      </c>
      <c r="H59" s="27">
        <f t="shared" si="7"/>
        <v>0.5</v>
      </c>
      <c r="I59" s="14">
        <f t="shared" si="8"/>
        <v>1.75</v>
      </c>
      <c r="L59" t="s">
        <v>86</v>
      </c>
    </row>
    <row r="60" spans="1:12" ht="15.75" x14ac:dyDescent="0.25">
      <c r="A60" s="3">
        <v>48</v>
      </c>
      <c r="B60" s="3" t="s">
        <v>33</v>
      </c>
      <c r="C60" s="40" t="s">
        <v>88</v>
      </c>
      <c r="D60" s="45" t="s">
        <v>71</v>
      </c>
      <c r="E60" s="45">
        <v>0.35</v>
      </c>
      <c r="F60" s="18">
        <f t="shared" si="12"/>
        <v>1</v>
      </c>
      <c r="G60" s="30" t="s">
        <v>1</v>
      </c>
      <c r="H60" s="27">
        <f t="shared" ref="H60:H66" si="18">IF(F60=0,0,IF(G60="",0,IF(G60="לא",0,IF(G60="כן",0.5))))</f>
        <v>0.5</v>
      </c>
      <c r="I60" s="14">
        <f t="shared" ref="I60:I66" si="19">SUM(F60+H60)</f>
        <v>1.5</v>
      </c>
    </row>
    <row r="61" spans="1:12" ht="15.75" x14ac:dyDescent="0.25">
      <c r="A61" s="3">
        <v>49</v>
      </c>
      <c r="B61" s="3" t="s">
        <v>33</v>
      </c>
      <c r="C61" s="40" t="s">
        <v>89</v>
      </c>
      <c r="D61" s="45" t="s">
        <v>71</v>
      </c>
      <c r="E61" s="45">
        <v>0.35</v>
      </c>
      <c r="F61" s="18">
        <f t="shared" si="15"/>
        <v>1</v>
      </c>
      <c r="G61" s="30" t="s">
        <v>1</v>
      </c>
      <c r="H61" s="27">
        <f t="shared" si="18"/>
        <v>0.5</v>
      </c>
      <c r="I61" s="14">
        <f t="shared" si="19"/>
        <v>1.5</v>
      </c>
    </row>
    <row r="62" spans="1:12" ht="15.75" x14ac:dyDescent="0.25">
      <c r="A62" s="3">
        <v>50</v>
      </c>
      <c r="B62" s="3" t="s">
        <v>33</v>
      </c>
      <c r="C62" s="40" t="s">
        <v>92</v>
      </c>
      <c r="D62" s="45" t="s">
        <v>71</v>
      </c>
      <c r="E62" s="45">
        <v>0.35</v>
      </c>
      <c r="F62" s="18">
        <f t="shared" si="12"/>
        <v>1</v>
      </c>
      <c r="G62" s="30" t="s">
        <v>1</v>
      </c>
      <c r="H62" s="27">
        <f t="shared" si="18"/>
        <v>0.5</v>
      </c>
      <c r="I62" s="14">
        <f t="shared" si="19"/>
        <v>1.5</v>
      </c>
    </row>
    <row r="63" spans="1:12" ht="15.75" x14ac:dyDescent="0.25">
      <c r="A63" s="3">
        <v>51</v>
      </c>
      <c r="B63" s="3" t="s">
        <v>33</v>
      </c>
      <c r="C63" s="40" t="s">
        <v>90</v>
      </c>
      <c r="D63" s="45" t="s">
        <v>71</v>
      </c>
      <c r="E63" s="45">
        <v>0.35</v>
      </c>
      <c r="F63" s="18">
        <f t="shared" si="12"/>
        <v>1</v>
      </c>
      <c r="G63" s="30" t="s">
        <v>1</v>
      </c>
      <c r="H63" s="27">
        <f t="shared" si="18"/>
        <v>0.5</v>
      </c>
      <c r="I63" s="14">
        <f t="shared" si="19"/>
        <v>1.5</v>
      </c>
    </row>
    <row r="64" spans="1:12" ht="15.75" x14ac:dyDescent="0.25">
      <c r="A64" s="3">
        <v>52</v>
      </c>
      <c r="B64" s="3" t="s">
        <v>33</v>
      </c>
      <c r="C64" s="40" t="s">
        <v>91</v>
      </c>
      <c r="D64" s="45" t="s">
        <v>71</v>
      </c>
      <c r="E64" s="45">
        <v>0.35</v>
      </c>
      <c r="F64" s="18">
        <f t="shared" si="15"/>
        <v>1</v>
      </c>
      <c r="G64" s="30" t="s">
        <v>1</v>
      </c>
      <c r="H64" s="27">
        <f t="shared" si="18"/>
        <v>0.5</v>
      </c>
      <c r="I64" s="14">
        <f t="shared" si="19"/>
        <v>1.5</v>
      </c>
    </row>
    <row r="65" spans="1:9" ht="15.75" x14ac:dyDescent="0.25">
      <c r="A65" s="3">
        <v>53</v>
      </c>
      <c r="B65" s="3" t="s">
        <v>33</v>
      </c>
      <c r="C65" s="40" t="s">
        <v>34</v>
      </c>
      <c r="D65" s="45" t="s">
        <v>71</v>
      </c>
      <c r="E65" s="45">
        <v>0.35</v>
      </c>
      <c r="F65" s="18">
        <f t="shared" si="12"/>
        <v>1</v>
      </c>
      <c r="G65" s="30" t="s">
        <v>1</v>
      </c>
      <c r="H65" s="27">
        <f t="shared" si="18"/>
        <v>0.5</v>
      </c>
      <c r="I65" s="14">
        <f t="shared" si="19"/>
        <v>1.5</v>
      </c>
    </row>
    <row r="66" spans="1:9" ht="15.75" x14ac:dyDescent="0.25">
      <c r="A66" s="3">
        <v>54</v>
      </c>
      <c r="B66" s="3" t="s">
        <v>33</v>
      </c>
      <c r="C66" s="40" t="s">
        <v>34</v>
      </c>
      <c r="D66" s="45" t="s">
        <v>71</v>
      </c>
      <c r="E66" s="45">
        <v>0.35</v>
      </c>
      <c r="F66" s="18">
        <f t="shared" si="12"/>
        <v>1</v>
      </c>
      <c r="G66" s="30" t="s">
        <v>1</v>
      </c>
      <c r="H66" s="27">
        <f t="shared" si="18"/>
        <v>0.5</v>
      </c>
      <c r="I66" s="14">
        <f t="shared" si="19"/>
        <v>1.5</v>
      </c>
    </row>
    <row r="67" spans="1:9" ht="15.75" hidden="1" x14ac:dyDescent="0.25">
      <c r="A67" s="3">
        <v>87</v>
      </c>
      <c r="B67" s="3" t="s">
        <v>33</v>
      </c>
      <c r="C67" s="40"/>
      <c r="D67" s="40"/>
      <c r="E67" s="43">
        <v>0.65</v>
      </c>
      <c r="F67" s="18">
        <f t="shared" ref="F67" si="20">IF(E67="",0,IF(E67&gt;=65%,1.5,IF(E67&gt;=50%,1.25,IF(E67&gt;=35%,1,IF(E67&lt;1%,0)))))</f>
        <v>1.5</v>
      </c>
      <c r="G67" s="30" t="s">
        <v>1</v>
      </c>
      <c r="H67" s="27">
        <f t="shared" ref="H67" si="21">IF(F67=0,0,IF(G67="",0,IF(G67="לא",0,IF(G67="כן",0.5))))</f>
        <v>0.5</v>
      </c>
      <c r="I67" s="14">
        <f t="shared" ref="I67" si="22">SUM(F67+H67)</f>
        <v>2</v>
      </c>
    </row>
    <row r="68" spans="1:9" ht="15.75" hidden="1" x14ac:dyDescent="0.25">
      <c r="A68" s="3">
        <v>88</v>
      </c>
      <c r="B68" s="3" t="s">
        <v>33</v>
      </c>
      <c r="C68" s="40"/>
      <c r="D68" s="40"/>
      <c r="E68" s="43">
        <v>0.35</v>
      </c>
      <c r="F68" s="18">
        <f t="shared" ref="F68:F69" si="23">IF(E68="",0,IF(E68&gt;=65%,1.5,IF(E68&gt;=50%,1.25,IF(E68&gt;=35%,1,IF(E68&lt;1%,0)))))</f>
        <v>1</v>
      </c>
      <c r="G68" s="30" t="s">
        <v>1</v>
      </c>
      <c r="H68" s="27">
        <f t="shared" ref="H68:H69" si="24">IF(F68=0,0,IF(G68="",0,IF(G68="לא",0,IF(G68="כן",0.5))))</f>
        <v>0.5</v>
      </c>
      <c r="I68" s="14">
        <f t="shared" ref="I68:I69" si="25">SUM(F68+H68)</f>
        <v>1.5</v>
      </c>
    </row>
    <row r="69" spans="1:9" ht="15.75" hidden="1" x14ac:dyDescent="0.25">
      <c r="A69" s="3">
        <v>89</v>
      </c>
      <c r="B69" s="3" t="s">
        <v>33</v>
      </c>
      <c r="C69" s="40"/>
      <c r="D69" s="40"/>
      <c r="E69" s="43">
        <v>0.35</v>
      </c>
      <c r="F69" s="18">
        <f t="shared" si="23"/>
        <v>1</v>
      </c>
      <c r="G69" s="30" t="s">
        <v>1</v>
      </c>
      <c r="H69" s="27">
        <f t="shared" si="24"/>
        <v>0.5</v>
      </c>
      <c r="I69" s="14">
        <f t="shared" si="25"/>
        <v>1.5</v>
      </c>
    </row>
    <row r="70" spans="1:9" ht="15" x14ac:dyDescent="0.25">
      <c r="A70" s="6"/>
      <c r="B70" s="6" t="s">
        <v>28</v>
      </c>
      <c r="C70" s="6"/>
      <c r="D70" s="6"/>
      <c r="E70" s="6"/>
      <c r="F70" s="19"/>
      <c r="G70" s="6"/>
      <c r="H70" s="19"/>
      <c r="I70" s="35">
        <f>ROUND(SUM(I13:I69),0)</f>
        <v>107</v>
      </c>
    </row>
    <row r="71" spans="1:9" x14ac:dyDescent="0.2">
      <c r="H71" s="21"/>
    </row>
    <row r="72" spans="1:9" x14ac:dyDescent="0.2">
      <c r="H72" s="21"/>
    </row>
    <row r="73" spans="1:9" x14ac:dyDescent="0.2">
      <c r="H73" s="21"/>
    </row>
    <row r="74" spans="1:9" x14ac:dyDescent="0.2">
      <c r="H74" s="21"/>
    </row>
    <row r="75" spans="1:9" x14ac:dyDescent="0.2">
      <c r="H75" s="21"/>
    </row>
    <row r="76" spans="1:9" x14ac:dyDescent="0.2">
      <c r="H76" s="21"/>
    </row>
    <row r="77" spans="1:9" x14ac:dyDescent="0.2">
      <c r="H77" s="21"/>
    </row>
    <row r="78" spans="1:9" x14ac:dyDescent="0.2">
      <c r="H78" s="21"/>
    </row>
    <row r="79" spans="1:9" x14ac:dyDescent="0.2">
      <c r="H79" s="21"/>
    </row>
    <row r="80" spans="1:9" x14ac:dyDescent="0.2">
      <c r="H80" s="21"/>
    </row>
    <row r="84" spans="2:2" hidden="1" x14ac:dyDescent="0.2">
      <c r="B84" t="s">
        <v>0</v>
      </c>
    </row>
    <row r="85" spans="2:2" hidden="1" x14ac:dyDescent="0.2"/>
    <row r="86" spans="2:2" hidden="1" x14ac:dyDescent="0.2">
      <c r="B86" t="s">
        <v>3</v>
      </c>
    </row>
    <row r="87" spans="2:2" hidden="1" x14ac:dyDescent="0.2">
      <c r="B87" t="s">
        <v>7</v>
      </c>
    </row>
    <row r="88" spans="2:2" hidden="1" x14ac:dyDescent="0.2"/>
    <row r="89" spans="2:2" hidden="1" x14ac:dyDescent="0.2">
      <c r="B89" t="s">
        <v>1</v>
      </c>
    </row>
    <row r="90" spans="2:2" hidden="1" x14ac:dyDescent="0.2">
      <c r="B90" t="s">
        <v>2</v>
      </c>
    </row>
  </sheetData>
  <sheetProtection formatCells="0" selectLockedCells="1"/>
  <protectedRanges>
    <protectedRange sqref="C67:D69 C13:C66" name="שם המוצר"/>
    <protectedRange sqref="G13:G69" name="סוג_חומר_רשימה"/>
    <protectedRange sqref="D13:D66 E13:F69" name="שיעור תכולת חומר ממוחזר במוצר"/>
    <protectedRange sqref="I13:I69" name="שיעור תכולת חומר ממוחזר במוצר_1"/>
  </protectedRanges>
  <phoneticPr fontId="3" type="noConversion"/>
  <dataValidations count="1">
    <dataValidation type="list" allowBlank="1" showInputMessage="1" showErrorMessage="1" sqref="G13:G69" xr:uid="{00000000-0002-0000-0000-000000000000}">
      <formula1>$B$88:$B$90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B3ED09A8A974591CC6F28250E2760" ma:contentTypeVersion="17" ma:contentTypeDescription="Create a new document." ma:contentTypeScope="" ma:versionID="81bab4adf703501c339ed9fdcbb10c90">
  <xsd:schema xmlns:xsd="http://www.w3.org/2001/XMLSchema" xmlns:xs="http://www.w3.org/2001/XMLSchema" xmlns:p="http://schemas.microsoft.com/office/2006/metadata/properties" xmlns:ns2="97a2b456-2485-43c6-8424-570ca901aa16" xmlns:ns3="456d0adf-497c-4cd0-b8f7-93e3dabc1451" targetNamespace="http://schemas.microsoft.com/office/2006/metadata/properties" ma:root="true" ma:fieldsID="25dbad3c3a2da01cb9917d90fe810869" ns2:_="" ns3:_="">
    <xsd:import namespace="97a2b456-2485-43c6-8424-570ca901aa16"/>
    <xsd:import namespace="456d0adf-497c-4cd0-b8f7-93e3dabc14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05e1__x05d5__x05d2__x05d4__x05d9__x05d9__x05e2__x05d5__x05e5_" minOccurs="0"/>
                <xsd:element ref="ns2:_x05de__x05e1__x05e4__x05e8__x05e4__x05e8__x05d5__x05d9__x05e7__x05d8_" minOccurs="0"/>
                <xsd:element ref="ns2:_x05ea__x05d7__x05d5__x05dd_" minOccurs="0"/>
                <xsd:element ref="ns2:_x05e9__x05dd__x05dc__x05e7__x05d5__x05d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b456-2485-43c6-8424-570ca901a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05e1__x05d5__x05d2__x05d4__x05d9__x05d9__x05e2__x05d5__x05e5_" ma:index="21" nillable="true" ma:displayName="סוג הייעוץ" ma:description="סוג הייעוץ הניתן ללקוח במסגרת הפרויקט (פרוגרמה לצצ, פרוגרמה כלכלית, ניהול תכנון, חברה , ייעוץ סטטוטורי וכו')" ma:format="Dropdown" ma:internalName="_x05e1__x05d5__x05d2__x05d4__x05d9__x05d9__x05e2__x05d5__x05e5_">
      <xsd:simpleType>
        <xsd:restriction base="dms:Choice">
          <xsd:enumeration value="פרוגמה לצצ"/>
          <xsd:enumeration value="פרוגרמה כלכלית"/>
          <xsd:enumeration value="ניהול תכנון"/>
          <xsd:enumeration value="תכנון חברתי"/>
          <xsd:enumeration value="ייעוץ סטטוטורי"/>
          <xsd:enumeration value="GIS"/>
        </xsd:restriction>
      </xsd:simpleType>
    </xsd:element>
    <xsd:element name="_x05de__x05e1__x05e4__x05e8__x05e4__x05e8__x05d5__x05d9__x05e7__x05d8_" ma:index="22" nillable="true" ma:displayName="מספר פרויקט" ma:format="Dropdown" ma:internalName="_x05de__x05e1__x05e4__x05e8__x05e4__x05e8__x05d5__x05d9__x05e7__x05d8_">
      <xsd:simpleType>
        <xsd:restriction base="dms:Text">
          <xsd:maxLength value="255"/>
        </xsd:restriction>
      </xsd:simpleType>
    </xsd:element>
    <xsd:element name="_x05ea__x05d7__x05d5__x05dd_" ma:index="23" nillable="true" ma:displayName="תחום" ma:format="Dropdown" ma:internalName="_x05ea__x05d7__x05d5__x05dd_">
      <xsd:simpleType>
        <xsd:restriction base="dms:Choice">
          <xsd:enumeration value="תכנון"/>
          <xsd:enumeration value="תכנון סביבתי"/>
          <xsd:enumeration value="בניה ירוקה"/>
          <xsd:enumeration value="הנדסת סביבה"/>
        </xsd:restriction>
      </xsd:simpleType>
    </xsd:element>
    <xsd:element name="_x05e9__x05dd__x05dc__x05e7__x05d5__x05d7_" ma:index="24" nillable="true" ma:displayName="שם לקוח" ma:format="Dropdown" ma:internalName="_x05e9__x05dd__x05dc__x05e7__x05d5__x05d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d0adf-497c-4cd0-b8f7-93e3dabc145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a__x05d7__x05d5__x05dd_ xmlns="97a2b456-2485-43c6-8424-570ca901aa16" xsi:nil="true"/>
    <_x05e1__x05d5__x05d2__x05d4__x05d9__x05d9__x05e2__x05d5__x05e5_ xmlns="97a2b456-2485-43c6-8424-570ca901aa16" xsi:nil="true"/>
    <_x05e9__x05dd__x05dc__x05e7__x05d5__x05d7_ xmlns="97a2b456-2485-43c6-8424-570ca901aa16" xsi:nil="true"/>
    <_x05de__x05e1__x05e4__x05e8__x05e4__x05e8__x05d5__x05d9__x05e7__x05d8_ xmlns="97a2b456-2485-43c6-8424-570ca901aa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AF703-DE85-439E-A7A4-3AD1163C0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2b456-2485-43c6-8424-570ca901aa16"/>
    <ds:schemaRef ds:uri="456d0adf-497c-4cd0-b8f7-93e3dabc1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7359C-A85A-466F-A913-34621FAC3B0E}">
  <ds:schemaRefs>
    <ds:schemaRef ds:uri="http://purl.org/dc/dcmitype/"/>
    <ds:schemaRef ds:uri="97a2b456-2485-43c6-8424-570ca901aa1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56d0adf-497c-4cd0-b8f7-93e3dabc145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2CCBDA-0ECB-4DB0-9EA1-64E3375BA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תכולת חומר ממוחזר</vt:lpstr>
      <vt:lpstr>'תכולת חומר ממוחזר'!Print_Area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מחשבון תכולת חומר גלם וייצור מקומי</dc:title>
  <dc:creator>Oran Noam</dc:creator>
  <cp:lastModifiedBy>Ilan Yahav</cp:lastModifiedBy>
  <cp:lastPrinted>2023-12-10T10:00:50Z</cp:lastPrinted>
  <dcterms:created xsi:type="dcterms:W3CDTF">2021-05-05T04:04:36Z</dcterms:created>
  <dcterms:modified xsi:type="dcterms:W3CDTF">2025-03-24T13:25:27Z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0x010100AB2B3ED09A8A974591CC6F28250E2760</vt:lpwstr>
  </property>
</Properties>
</file>